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fullertonobserver/Desktop/2026 Observers/August 2026/CC/"/>
    </mc:Choice>
  </mc:AlternateContent>
  <xr:revisionPtr revIDLastSave="0" documentId="8_{89A60131-840E-814E-B029-971E099552CB}" xr6:coauthVersionLast="47" xr6:coauthVersionMax="47" xr10:uidLastSave="{00000000-0000-0000-0000-000000000000}"/>
  <bookViews>
    <workbookView xWindow="0" yWindow="500" windowWidth="30660" windowHeight="8200" tabRatio="500" xr2:uid="{00000000-000D-0000-FFFF-FFFF00000000}"/>
  </bookViews>
  <sheets>
    <sheet name="Cities" sheetId="1" r:id="rId1"/>
    <sheet name="Notes &amp; Sources" sheetId="2" r:id="rId2"/>
  </sheets>
  <definedNames>
    <definedName name="_xlnm._FilterDatabase" localSheetId="0" hidden="1">Cities!$A$1:$K$35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2" l="1"/>
  <c r="C11" i="2"/>
  <c r="C10" i="2"/>
  <c r="C9" i="2"/>
  <c r="C8" i="2"/>
  <c r="C7" i="2"/>
  <c r="C6" i="2"/>
  <c r="C5" i="2"/>
</calcChain>
</file>

<file path=xl/sharedStrings.xml><?xml version="1.0" encoding="utf-8"?>
<sst xmlns="http://schemas.openxmlformats.org/spreadsheetml/2006/main" count="207" uniqueCount="100">
  <si>
    <t>Type</t>
  </si>
  <si>
    <t>City</t>
  </si>
  <si>
    <t>Population</t>
  </si>
  <si>
    <t>Median Age</t>
  </si>
  <si>
    <t>Sales Tax</t>
  </si>
  <si>
    <t>Housing Units</t>
  </si>
  <si>
    <t>Median Income</t>
  </si>
  <si>
    <t>Persons in Poverty</t>
  </si>
  <si>
    <t>Budget Status (FY2025-26 / latest)</t>
  </si>
  <si>
    <t>Detail</t>
  </si>
  <si>
    <t>Data Confidence</t>
  </si>
  <si>
    <t>Charter</t>
  </si>
  <si>
    <t>Anaheim</t>
  </si>
  <si>
    <t>Deficit / gap</t>
  </si>
  <si>
    <t>Projected ~$50.5M deficit FY24-25 and ~$63.9M FY25-26; balanced with one-time funds (2021 bond proceeds, parking-structure sale).</t>
  </si>
  <si>
    <t>Updated 2026</t>
  </si>
  <si>
    <t>Irvine</t>
  </si>
  <si>
    <t>Worst-case ~$9M shortfall projected for next year with larger gaps ahead; city leadership frames these as conservative projections, not adopted deficits.</t>
  </si>
  <si>
    <t>Santa Ana</t>
  </si>
  <si>
    <t>Balanced (structural pressure)</t>
  </si>
  <si>
    <t>~$30M deficit projected when Measure X (1.5% sales tax, approved 2018) begins to sunset in 2029. FY25-26 ~$778M budget balanced with ~$10.5M one-time funds.</t>
  </si>
  <si>
    <t>Huntington Beach</t>
  </si>
  <si>
    <t>FY25-26 adopted ~$1M surplus after ~$3M program cuts and ~$9M from reserves/one-time; would have been ~$4M in the red otherwise. Original '$15.6M' figure appears dated.</t>
  </si>
  <si>
    <t>Newport Beach</t>
  </si>
  <si>
    <t>No deficit</t>
  </si>
  <si>
    <t>No deficit reported.</t>
  </si>
  <si>
    <t>From source (verify)</t>
  </si>
  <si>
    <t>Buena Park</t>
  </si>
  <si>
    <t>Used 1% sales-tax measure to address a ~$3M deficit.</t>
  </si>
  <si>
    <t>Placentia</t>
  </si>
  <si>
    <t>~$1.4M gap led to 2 staff layoffs; hotel TOT to 15% placed on ballot; further deficits projected as a prior sales-tax increase sunsets in 2026.</t>
  </si>
  <si>
    <t>Cypress</t>
  </si>
  <si>
    <t>No deficit reported. (City rate 7.75%; some ZIP tools show 10.5% due to overlap with the Hawaiian Gardens district.)</t>
  </si>
  <si>
    <t>Seal Beach</t>
  </si>
  <si>
    <t>Structural deficit eliminated with Measure GG (0.5% sales tax). [Population corrected from '24,421k' typo in source.]</t>
  </si>
  <si>
    <t>Los Alamitos</t>
  </si>
  <si>
    <t>No deficit due to Measure Y (1.5% sales tax) for infrastructure.</t>
  </si>
  <si>
    <t>General Law</t>
  </si>
  <si>
    <t>Fullerton</t>
  </si>
  <si>
    <t>Original '$9.4M' was the planned FY24-25 structural deficit. Now ~$13.7M projected for FY26-27; reserves could fall to ~2% without action; two 0.5% tax measures under discussion.</t>
  </si>
  <si>
    <t>Brea</t>
  </si>
  <si>
    <t>La Habra</t>
  </si>
  <si>
    <t>Yorba Linda</t>
  </si>
  <si>
    <t>Garden Grove</t>
  </si>
  <si>
    <t>Surplus</t>
  </si>
  <si>
    <t>~$5.4M surplus reported.</t>
  </si>
  <si>
    <t>Orange</t>
  </si>
  <si>
    <t>Original '$20M projected' reflects a structural gap; city adopted a balanced FY25-26 budget by cutting ~$30M+, leaving a ~$2.6M gap filled with one-time funds.</t>
  </si>
  <si>
    <t>Westminster</t>
  </si>
  <si>
    <t>~$2M deficit held off by privatizing city festivals and increasing the TOT hotel tax.</t>
  </si>
  <si>
    <t>Costa Mesa</t>
  </si>
  <si>
    <t>Original '$8-9M'; city reported spending ~$7M more than projected in FY25-26, with budget pressure continuing into FY26-27.</t>
  </si>
  <si>
    <t>Updated 2026 (partial)</t>
  </si>
  <si>
    <t>Mission Viejo</t>
  </si>
  <si>
    <t>Lake Forest</t>
  </si>
  <si>
    <t>Tustin</t>
  </si>
  <si>
    <t>Laguna Niguel</t>
  </si>
  <si>
    <t>San Clemente</t>
  </si>
  <si>
    <t>No deficit, but a sales-tax measure is on an upcoming ballot.</t>
  </si>
  <si>
    <t>Fountain Valley</t>
  </si>
  <si>
    <t>No deficit due to Measure HH (1% sales tax).</t>
  </si>
  <si>
    <t>Aliso Viejo</t>
  </si>
  <si>
    <t>Rancho Santa Margarita</t>
  </si>
  <si>
    <t>Stanton</t>
  </si>
  <si>
    <t>No deficit since Measure GG (1-cent sales tax); increased TOT; cannabis tax.</t>
  </si>
  <si>
    <t>San Juan Capistrano</t>
  </si>
  <si>
    <t>Dana Point</t>
  </si>
  <si>
    <t>Laguna Hills</t>
  </si>
  <si>
    <t>Laguna Beach</t>
  </si>
  <si>
    <t>No deficit; TOT increase and graduated business tax on ballot. [Sales tax corrected to 7.75%; source header showed 8.75%, contradicting its own detail line.]</t>
  </si>
  <si>
    <t>Laguna Woods</t>
  </si>
  <si>
    <t>La Palma</t>
  </si>
  <si>
    <t>No deficit reported. (City rate 8.75%, incl. 1% city tax; a 9.75% ZIP figure reflects overlap with the Cerritos district.)</t>
  </si>
  <si>
    <t>Villa Park</t>
  </si>
  <si>
    <t>Orange County Cities — Corrected Comparison</t>
  </si>
  <si>
    <t>Prepared July 2026. Corrections and 2026 updates applied to a source document originally compiled ~2024-2025.</t>
  </si>
  <si>
    <t>Summary counts (live formulas)</t>
  </si>
  <si>
    <t>Total cities</t>
  </si>
  <si>
    <t>Charter cities</t>
  </si>
  <si>
    <t>General law cities</t>
  </si>
  <si>
    <t>Cities with a deficit / gap</t>
  </si>
  <si>
    <t>Balanced but under structural pressure</t>
  </si>
  <si>
    <t>Reporting a surplus</t>
  </si>
  <si>
    <t>No deficit reported</t>
  </si>
  <si>
    <t>Average sales tax</t>
  </si>
  <si>
    <t>What was changed vs. the source</t>
  </si>
  <si>
    <t>• Laguna Beach sales tax corrected to 7.75%. The source listed 8.75% in the heading but 7.75% in the demographic line; 7.75% is the city's actual rate.</t>
  </si>
  <si>
    <t>• Seal Beach population corrected to 24,421 (source read '24,421k', i.e. 24 million).</t>
  </si>
  <si>
    <t>• Anaheim deficit updated to the officially cited ~$50.5M (FY24-25) / ~$63.9M (FY25-26) figures.</t>
  </si>
  <si>
    <t>• Irvine reframed to the ~$9M worst-case next-year projection; the city disputes the 'deficit' label.</t>
  </si>
  <si>
    <t>• Santa Ana clarified: budget balanced now; ~$30M gap projected when Measure X sunsets from 2029.</t>
  </si>
  <si>
    <t>• Huntington Beach: '$15.6M' appears dated; FY25-26 closed ~$1M positive after cuts and reserve draws.</t>
  </si>
  <si>
    <t>• Fullerton updated: the '$9.4M' was FY24-25; the current projection is ~$13.7M for FY26-27.</t>
  </si>
  <si>
    <t>• Orange clarified: balanced FY25-26 via ~$30M in cuts; ~$2.6M residual gap.</t>
  </si>
  <si>
    <t>• Costa Mesa: reported ~$7M overspend in FY25-26 (source said $8-9M).</t>
  </si>
  <si>
    <t>Sources &amp; method</t>
  </si>
  <si>
    <t>• Sales tax rates: California Dept. of Tax &amp; Fee Administration (CDTFA) 2026 schedules, cross-checked against per-city listings. Orange County base rate is 7.75%.</t>
  </si>
  <si>
    <t>• Deficit / budget figures: city budget documents and Voice of OC / local reporting from mid-2025 through spring 2026. 'Updated 2026' rows were independently re-checked; 'From source (verify)' rows were carried forward from the original and should be re-confirmed against each city's latest adopted budget.</t>
  </si>
  <si>
    <t>• Population, median age, housing units, median income, and poverty: rounded estimates carried from the source's Data Commons figures (U.S. Census / ACS). These are approximate (2-3 significant figures), lag reality by a couple of years, and 'Median Income' reflects the source's Data Commons field, whose exact definition (per-capita vs. household) was not re-verified.</t>
  </si>
  <si>
    <t>• Budget conditions change quickly; treat the deficit column as a snapshot, not a live figure.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</si>
</sst>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#,##0"/>
  </numFmts>
  <fonts count="10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BF8F00"/>
      <name val="Arial"/>
      <family val="2"/>
    </font>
    <font>
      <b/>
      <sz val="10"/>
      <color rgb="FF595959"/>
      <name val="Arial"/>
      <family val="2"/>
    </font>
    <font>
      <b/>
      <sz val="10"/>
      <color rgb="FF2E7D32"/>
      <name val="Arial"/>
      <family val="2"/>
    </font>
    <font>
      <b/>
      <sz val="14"/>
      <color rgb="FF1F3864"/>
      <name val="Arial"/>
      <family val="2"/>
    </font>
    <font>
      <sz val="10"/>
      <color rgb="FF000000"/>
      <name val="Arial"/>
      <family val="2"/>
    </font>
    <font>
      <b/>
      <sz val="11"/>
      <color rgb="FF1F386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8EEF7"/>
        <bgColor rgb="FFFDF2E3"/>
      </patternFill>
    </fill>
    <fill>
      <patternFill patternType="solid">
        <fgColor rgb="FFFDF2E3"/>
        <bgColor rgb="FFE8EEF7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3" fontId="2" fillId="3" borderId="1" xfId="0" applyNumberFormat="1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vertical="top"/>
    </xf>
    <xf numFmtId="10" fontId="2" fillId="3" borderId="1" xfId="0" applyNumberFormat="1" applyFont="1" applyFill="1" applyBorder="1" applyAlignment="1">
      <alignment vertical="top"/>
    </xf>
    <xf numFmtId="165" fontId="2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3" fontId="2" fillId="4" borderId="1" xfId="0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0" fontId="2" fillId="4" borderId="1" xfId="0" applyNumberFormat="1" applyFont="1" applyFill="1" applyBorder="1" applyAlignment="1">
      <alignment vertical="top"/>
    </xf>
    <xf numFmtId="165" fontId="2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0" xfId="0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2E3"/>
      <rgbColor rgb="FFE8EEF7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2E7D32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B1:C1048576"/>
    </sheetView>
  </sheetViews>
  <sheetFormatPr baseColWidth="10" defaultColWidth="8.6640625" defaultRowHeight="15" x14ac:dyDescent="0.2"/>
  <cols>
    <col min="1" max="1" width="13.1640625" customWidth="1"/>
    <col min="2" max="3" width="15.33203125" customWidth="1"/>
    <col min="4" max="4" width="10" customWidth="1"/>
    <col min="5" max="5" width="9.5" customWidth="1"/>
    <col min="6" max="6" width="10.83203125" customWidth="1"/>
    <col min="7" max="7" width="10.33203125" customWidth="1"/>
    <col min="8" max="8" width="11.83203125" customWidth="1"/>
    <col min="9" max="9" width="19.83203125" customWidth="1"/>
    <col min="10" max="10" width="43.83203125" customWidth="1"/>
    <col min="11" max="11" width="18" customWidth="1"/>
  </cols>
  <sheetData>
    <row r="1" spans="1:11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6" customHeight="1" x14ac:dyDescent="0.2">
      <c r="A2" s="2" t="s">
        <v>11</v>
      </c>
      <c r="B2" s="2" t="s">
        <v>12</v>
      </c>
      <c r="C2" s="3">
        <v>345000</v>
      </c>
      <c r="D2" s="4">
        <v>36.200000000000003</v>
      </c>
      <c r="E2" s="5">
        <v>7.7499999999999999E-2</v>
      </c>
      <c r="F2" s="3">
        <v>111000</v>
      </c>
      <c r="G2" s="6">
        <v>39200</v>
      </c>
      <c r="H2" s="3">
        <v>42400</v>
      </c>
      <c r="I2" s="7" t="s">
        <v>13</v>
      </c>
      <c r="J2" s="8" t="s">
        <v>14</v>
      </c>
      <c r="K2" s="8" t="s">
        <v>15</v>
      </c>
    </row>
    <row r="3" spans="1:11" ht="47" customHeight="1" x14ac:dyDescent="0.2">
      <c r="A3" s="2" t="s">
        <v>11</v>
      </c>
      <c r="B3" s="2" t="s">
        <v>16</v>
      </c>
      <c r="C3" s="3">
        <v>319000</v>
      </c>
      <c r="D3" s="4">
        <v>34</v>
      </c>
      <c r="E3" s="5">
        <v>7.7499999999999999E-2</v>
      </c>
      <c r="F3" s="3">
        <v>120000</v>
      </c>
      <c r="G3" s="6">
        <v>65600</v>
      </c>
      <c r="H3" s="3">
        <v>32200</v>
      </c>
      <c r="I3" s="7" t="s">
        <v>13</v>
      </c>
      <c r="J3" s="8" t="s">
        <v>17</v>
      </c>
      <c r="K3" s="8" t="s">
        <v>15</v>
      </c>
    </row>
    <row r="4" spans="1:11" ht="60" customHeight="1" x14ac:dyDescent="0.2">
      <c r="A4" s="2" t="s">
        <v>11</v>
      </c>
      <c r="B4" s="2" t="s">
        <v>18</v>
      </c>
      <c r="C4" s="3">
        <v>316000</v>
      </c>
      <c r="D4" s="4">
        <v>34.700000000000003</v>
      </c>
      <c r="E4" s="5">
        <v>9.2499999999999999E-2</v>
      </c>
      <c r="F4" s="3">
        <v>83700</v>
      </c>
      <c r="G4" s="6">
        <v>34800</v>
      </c>
      <c r="H4" s="3">
        <v>33300</v>
      </c>
      <c r="I4" s="9" t="s">
        <v>19</v>
      </c>
      <c r="J4" s="8" t="s">
        <v>20</v>
      </c>
      <c r="K4" s="8" t="s">
        <v>15</v>
      </c>
    </row>
    <row r="5" spans="1:11" ht="65" customHeight="1" x14ac:dyDescent="0.2">
      <c r="A5" s="2" t="s">
        <v>11</v>
      </c>
      <c r="B5" s="2" t="s">
        <v>21</v>
      </c>
      <c r="C5" s="3">
        <v>193000</v>
      </c>
      <c r="D5" s="4">
        <v>44</v>
      </c>
      <c r="E5" s="5">
        <v>7.7499999999999999E-2</v>
      </c>
      <c r="F5" s="3">
        <v>82600</v>
      </c>
      <c r="G5" s="6">
        <v>56900</v>
      </c>
      <c r="H5" s="3">
        <v>15200</v>
      </c>
      <c r="I5" s="9" t="s">
        <v>19</v>
      </c>
      <c r="J5" s="8" t="s">
        <v>22</v>
      </c>
      <c r="K5" s="8" t="s">
        <v>15</v>
      </c>
    </row>
    <row r="6" spans="1:11" ht="22" customHeight="1" x14ac:dyDescent="0.2">
      <c r="A6" s="2" t="s">
        <v>11</v>
      </c>
      <c r="B6" s="2" t="s">
        <v>23</v>
      </c>
      <c r="C6" s="3">
        <v>82900</v>
      </c>
      <c r="D6" s="4">
        <v>45.9</v>
      </c>
      <c r="E6" s="5">
        <v>7.7499999999999999E-2</v>
      </c>
      <c r="F6" s="3">
        <v>45200</v>
      </c>
      <c r="G6" s="6">
        <v>82100</v>
      </c>
      <c r="H6" s="3">
        <v>5530</v>
      </c>
      <c r="I6" s="10" t="s">
        <v>24</v>
      </c>
      <c r="J6" s="8" t="s">
        <v>25</v>
      </c>
      <c r="K6" s="8" t="s">
        <v>26</v>
      </c>
    </row>
    <row r="7" spans="1:11" ht="27" customHeight="1" x14ac:dyDescent="0.2">
      <c r="A7" s="2" t="s">
        <v>11</v>
      </c>
      <c r="B7" s="2" t="s">
        <v>27</v>
      </c>
      <c r="C7" s="3">
        <v>82600</v>
      </c>
      <c r="D7" s="4">
        <v>37.299999999999997</v>
      </c>
      <c r="E7" s="5">
        <v>8.7499999999999994E-2</v>
      </c>
      <c r="F7" s="3">
        <v>24900</v>
      </c>
      <c r="G7" s="6">
        <v>43900</v>
      </c>
      <c r="H7" s="3">
        <v>7230</v>
      </c>
      <c r="I7" s="10" t="s">
        <v>24</v>
      </c>
      <c r="J7" s="8" t="s">
        <v>28</v>
      </c>
      <c r="K7" s="8" t="s">
        <v>26</v>
      </c>
    </row>
    <row r="8" spans="1:11" ht="65" customHeight="1" x14ac:dyDescent="0.2">
      <c r="A8" s="2" t="s">
        <v>11</v>
      </c>
      <c r="B8" s="2" t="s">
        <v>29</v>
      </c>
      <c r="C8" s="3">
        <v>53400</v>
      </c>
      <c r="D8" s="4">
        <v>39.1</v>
      </c>
      <c r="E8" s="5">
        <v>8.7499999999999994E-2</v>
      </c>
      <c r="F8" s="3">
        <v>17900</v>
      </c>
      <c r="G8" s="6">
        <v>47500</v>
      </c>
      <c r="H8" s="3">
        <v>4160</v>
      </c>
      <c r="I8" s="7" t="s">
        <v>13</v>
      </c>
      <c r="J8" s="8" t="s">
        <v>30</v>
      </c>
      <c r="K8" s="8" t="s">
        <v>26</v>
      </c>
    </row>
    <row r="9" spans="1:11" ht="47" customHeight="1" x14ac:dyDescent="0.2">
      <c r="A9" s="2" t="s">
        <v>11</v>
      </c>
      <c r="B9" s="2" t="s">
        <v>31</v>
      </c>
      <c r="C9" s="3">
        <v>49300</v>
      </c>
      <c r="D9" s="4">
        <v>41.4</v>
      </c>
      <c r="E9" s="5">
        <v>7.7499999999999999E-2</v>
      </c>
      <c r="F9" s="3">
        <v>16900</v>
      </c>
      <c r="G9" s="6">
        <v>51400</v>
      </c>
      <c r="H9" s="3">
        <v>3270</v>
      </c>
      <c r="I9" s="10" t="s">
        <v>24</v>
      </c>
      <c r="J9" s="8" t="s">
        <v>32</v>
      </c>
      <c r="K9" s="8" t="s">
        <v>26</v>
      </c>
    </row>
    <row r="10" spans="1:11" ht="54" customHeight="1" x14ac:dyDescent="0.2">
      <c r="A10" s="2" t="s">
        <v>11</v>
      </c>
      <c r="B10" s="2" t="s">
        <v>33</v>
      </c>
      <c r="C10" s="3">
        <v>24421</v>
      </c>
      <c r="D10" s="4">
        <v>61.5</v>
      </c>
      <c r="E10" s="5">
        <v>9.2499999999999999E-2</v>
      </c>
      <c r="F10" s="3">
        <v>14600</v>
      </c>
      <c r="G10" s="6">
        <v>51500</v>
      </c>
      <c r="H10" s="3">
        <v>1640</v>
      </c>
      <c r="I10" s="10" t="s">
        <v>24</v>
      </c>
      <c r="J10" s="8" t="s">
        <v>34</v>
      </c>
      <c r="K10" s="8" t="s">
        <v>26</v>
      </c>
    </row>
    <row r="11" spans="1:11" ht="47" customHeight="1" x14ac:dyDescent="0.2">
      <c r="A11" s="2" t="s">
        <v>11</v>
      </c>
      <c r="B11" s="2" t="s">
        <v>35</v>
      </c>
      <c r="C11" s="3">
        <v>11800</v>
      </c>
      <c r="D11" s="4">
        <v>37.200000000000003</v>
      </c>
      <c r="E11" s="5">
        <v>9.2499999999999999E-2</v>
      </c>
      <c r="F11" s="3">
        <v>4620</v>
      </c>
      <c r="G11" s="6">
        <v>49600</v>
      </c>
      <c r="H11" s="3">
        <v>1040</v>
      </c>
      <c r="I11" s="10" t="s">
        <v>24</v>
      </c>
      <c r="J11" s="8" t="s">
        <v>36</v>
      </c>
      <c r="K11" s="8" t="s">
        <v>26</v>
      </c>
    </row>
    <row r="12" spans="1:11" ht="63" customHeight="1" x14ac:dyDescent="0.2">
      <c r="A12" s="11" t="s">
        <v>37</v>
      </c>
      <c r="B12" s="11" t="s">
        <v>38</v>
      </c>
      <c r="C12" s="12">
        <v>140000</v>
      </c>
      <c r="D12" s="13">
        <v>36.9</v>
      </c>
      <c r="E12" s="14">
        <v>7.7499999999999999E-2</v>
      </c>
      <c r="F12" s="12">
        <v>50300</v>
      </c>
      <c r="G12" s="15">
        <v>46200</v>
      </c>
      <c r="H12" s="12">
        <v>17100</v>
      </c>
      <c r="I12" s="16" t="s">
        <v>13</v>
      </c>
      <c r="J12" s="17" t="s">
        <v>39</v>
      </c>
      <c r="K12" s="17" t="s">
        <v>15</v>
      </c>
    </row>
    <row r="13" spans="1:11" ht="22" customHeight="1" x14ac:dyDescent="0.2">
      <c r="A13" s="11" t="s">
        <v>37</v>
      </c>
      <c r="B13" s="11" t="s">
        <v>40</v>
      </c>
      <c r="C13" s="12">
        <v>47800</v>
      </c>
      <c r="D13" s="13">
        <v>39.700000000000003</v>
      </c>
      <c r="E13" s="14">
        <v>7.7499999999999999E-2</v>
      </c>
      <c r="F13" s="12">
        <v>17400</v>
      </c>
      <c r="G13" s="15">
        <v>59700</v>
      </c>
      <c r="H13" s="12">
        <v>3130</v>
      </c>
      <c r="I13" s="18" t="s">
        <v>24</v>
      </c>
      <c r="J13" s="17" t="s">
        <v>25</v>
      </c>
      <c r="K13" s="17" t="s">
        <v>26</v>
      </c>
    </row>
    <row r="14" spans="1:11" ht="24" customHeight="1" x14ac:dyDescent="0.2">
      <c r="A14" s="11" t="s">
        <v>37</v>
      </c>
      <c r="B14" s="11" t="s">
        <v>41</v>
      </c>
      <c r="C14" s="12">
        <v>61400</v>
      </c>
      <c r="D14" s="13">
        <v>38.299999999999997</v>
      </c>
      <c r="E14" s="14">
        <v>8.7499999999999994E-2</v>
      </c>
      <c r="F14" s="12">
        <v>21200</v>
      </c>
      <c r="G14" s="15">
        <v>43900</v>
      </c>
      <c r="H14" s="12">
        <v>6710</v>
      </c>
      <c r="I14" s="18" t="s">
        <v>24</v>
      </c>
      <c r="J14" s="17" t="s">
        <v>25</v>
      </c>
      <c r="K14" s="17" t="s">
        <v>26</v>
      </c>
    </row>
    <row r="15" spans="1:11" ht="23" customHeight="1" x14ac:dyDescent="0.2">
      <c r="A15" s="11" t="s">
        <v>37</v>
      </c>
      <c r="B15" s="11" t="s">
        <v>42</v>
      </c>
      <c r="C15" s="12">
        <v>66500</v>
      </c>
      <c r="D15" s="13">
        <v>44.9</v>
      </c>
      <c r="E15" s="14">
        <v>7.7499999999999999E-2</v>
      </c>
      <c r="F15" s="12">
        <v>23900</v>
      </c>
      <c r="G15" s="15">
        <v>65500</v>
      </c>
      <c r="H15" s="12">
        <v>3880</v>
      </c>
      <c r="I15" s="18" t="s">
        <v>24</v>
      </c>
      <c r="J15" s="17" t="s">
        <v>25</v>
      </c>
      <c r="K15" s="17" t="s">
        <v>26</v>
      </c>
    </row>
    <row r="16" spans="1:11" ht="27" customHeight="1" x14ac:dyDescent="0.2">
      <c r="A16" s="11" t="s">
        <v>37</v>
      </c>
      <c r="B16" s="11" t="s">
        <v>43</v>
      </c>
      <c r="C16" s="12">
        <v>172000</v>
      </c>
      <c r="D16" s="13">
        <v>40.200000000000003</v>
      </c>
      <c r="E16" s="14">
        <v>8.7499999999999994E-2</v>
      </c>
      <c r="F16" s="12">
        <v>51000</v>
      </c>
      <c r="G16" s="15">
        <v>34900</v>
      </c>
      <c r="H16" s="12">
        <v>20900</v>
      </c>
      <c r="I16" s="19" t="s">
        <v>44</v>
      </c>
      <c r="J16" s="17" t="s">
        <v>45</v>
      </c>
      <c r="K16" s="17" t="s">
        <v>26</v>
      </c>
    </row>
    <row r="17" spans="1:11" ht="67" customHeight="1" x14ac:dyDescent="0.2">
      <c r="A17" s="11" t="s">
        <v>37</v>
      </c>
      <c r="B17" s="11" t="s">
        <v>46</v>
      </c>
      <c r="C17" s="12">
        <v>138000</v>
      </c>
      <c r="D17" s="13">
        <v>37.200000000000003</v>
      </c>
      <c r="E17" s="14">
        <v>7.7499999999999999E-2</v>
      </c>
      <c r="F17" s="12">
        <v>47000</v>
      </c>
      <c r="G17" s="15">
        <v>48300</v>
      </c>
      <c r="H17" s="12">
        <v>12600</v>
      </c>
      <c r="I17" s="20" t="s">
        <v>19</v>
      </c>
      <c r="J17" s="17" t="s">
        <v>47</v>
      </c>
      <c r="K17" s="17" t="s">
        <v>15</v>
      </c>
    </row>
    <row r="18" spans="1:11" ht="41" customHeight="1" x14ac:dyDescent="0.2">
      <c r="A18" s="11" t="s">
        <v>37</v>
      </c>
      <c r="B18" s="11" t="s">
        <v>48</v>
      </c>
      <c r="C18" s="12">
        <v>115000</v>
      </c>
      <c r="D18" s="13">
        <v>37.4</v>
      </c>
      <c r="E18" s="14">
        <v>9.2499999999999999E-2</v>
      </c>
      <c r="F18" s="12">
        <v>50500</v>
      </c>
      <c r="G18" s="15">
        <v>53200</v>
      </c>
      <c r="H18" s="12">
        <v>8400</v>
      </c>
      <c r="I18" s="20" t="s">
        <v>19</v>
      </c>
      <c r="J18" s="17" t="s">
        <v>49</v>
      </c>
      <c r="K18" s="17" t="s">
        <v>26</v>
      </c>
    </row>
    <row r="19" spans="1:11" ht="44" customHeight="1" x14ac:dyDescent="0.2">
      <c r="A19" s="11" t="s">
        <v>37</v>
      </c>
      <c r="B19" s="11" t="s">
        <v>50</v>
      </c>
      <c r="C19" s="12">
        <v>109000</v>
      </c>
      <c r="D19" s="13">
        <v>36.700000000000003</v>
      </c>
      <c r="E19" s="14">
        <v>7.7499999999999999E-2</v>
      </c>
      <c r="F19" s="12">
        <v>44400</v>
      </c>
      <c r="G19" s="15">
        <v>50800</v>
      </c>
      <c r="H19" s="12">
        <v>10000</v>
      </c>
      <c r="I19" s="16" t="s">
        <v>13</v>
      </c>
      <c r="J19" s="17" t="s">
        <v>51</v>
      </c>
      <c r="K19" s="17" t="s">
        <v>52</v>
      </c>
    </row>
    <row r="20" spans="1:11" ht="21" customHeight="1" x14ac:dyDescent="0.2">
      <c r="A20" s="11" t="s">
        <v>37</v>
      </c>
      <c r="B20" s="11" t="s">
        <v>53</v>
      </c>
      <c r="C20" s="12">
        <v>91600</v>
      </c>
      <c r="D20" s="13">
        <v>45.5</v>
      </c>
      <c r="E20" s="14">
        <v>7.7499999999999999E-2</v>
      </c>
      <c r="F20" s="12">
        <v>34300</v>
      </c>
      <c r="G20" s="15">
        <v>58700</v>
      </c>
      <c r="H20" s="12">
        <v>5160</v>
      </c>
      <c r="I20" s="18" t="s">
        <v>24</v>
      </c>
      <c r="J20" s="17" t="s">
        <v>25</v>
      </c>
      <c r="K20" s="17" t="s">
        <v>26</v>
      </c>
    </row>
    <row r="21" spans="1:11" ht="25" customHeight="1" x14ac:dyDescent="0.2">
      <c r="A21" s="11" t="s">
        <v>37</v>
      </c>
      <c r="B21" s="11" t="s">
        <v>54</v>
      </c>
      <c r="C21" s="12">
        <v>87200</v>
      </c>
      <c r="D21" s="13">
        <v>40.200000000000003</v>
      </c>
      <c r="E21" s="14">
        <v>7.7499999999999999E-2</v>
      </c>
      <c r="F21" s="12">
        <v>31800</v>
      </c>
      <c r="G21" s="15">
        <v>59300</v>
      </c>
      <c r="H21" s="12">
        <v>7310</v>
      </c>
      <c r="I21" s="18" t="s">
        <v>24</v>
      </c>
      <c r="J21" s="17" t="s">
        <v>25</v>
      </c>
      <c r="K21" s="17" t="s">
        <v>26</v>
      </c>
    </row>
    <row r="22" spans="1:11" ht="25" customHeight="1" x14ac:dyDescent="0.2">
      <c r="A22" s="11" t="s">
        <v>37</v>
      </c>
      <c r="B22" s="11" t="s">
        <v>55</v>
      </c>
      <c r="C22" s="12">
        <v>78900</v>
      </c>
      <c r="D22" s="13">
        <v>37.5</v>
      </c>
      <c r="E22" s="14">
        <v>7.7499999999999999E-2</v>
      </c>
      <c r="F22" s="12">
        <v>28500</v>
      </c>
      <c r="G22" s="15">
        <v>50300</v>
      </c>
      <c r="H22" s="12">
        <v>7800</v>
      </c>
      <c r="I22" s="18" t="s">
        <v>24</v>
      </c>
      <c r="J22" s="17" t="s">
        <v>25</v>
      </c>
      <c r="K22" s="17" t="s">
        <v>26</v>
      </c>
    </row>
    <row r="23" spans="1:11" ht="22" customHeight="1" x14ac:dyDescent="0.2">
      <c r="A23" s="11" t="s">
        <v>37</v>
      </c>
      <c r="B23" s="11" t="s">
        <v>56</v>
      </c>
      <c r="C23" s="12">
        <v>64200</v>
      </c>
      <c r="D23" s="13">
        <v>47.6</v>
      </c>
      <c r="E23" s="14">
        <v>7.7499999999999999E-2</v>
      </c>
      <c r="F23" s="12">
        <v>27600</v>
      </c>
      <c r="G23" s="15">
        <v>62300</v>
      </c>
      <c r="H23" s="12">
        <v>4090</v>
      </c>
      <c r="I23" s="18" t="s">
        <v>24</v>
      </c>
      <c r="J23" s="17" t="s">
        <v>25</v>
      </c>
      <c r="K23" s="17" t="s">
        <v>26</v>
      </c>
    </row>
    <row r="24" spans="1:11" ht="30" customHeight="1" x14ac:dyDescent="0.2">
      <c r="A24" s="11" t="s">
        <v>37</v>
      </c>
      <c r="B24" s="11" t="s">
        <v>57</v>
      </c>
      <c r="C24" s="12">
        <v>62600</v>
      </c>
      <c r="D24" s="13">
        <v>45.6</v>
      </c>
      <c r="E24" s="14">
        <v>7.7499999999999999E-2</v>
      </c>
      <c r="F24" s="12">
        <v>27100</v>
      </c>
      <c r="G24" s="15">
        <v>61500</v>
      </c>
      <c r="H24" s="12">
        <v>3660</v>
      </c>
      <c r="I24" s="18" t="s">
        <v>24</v>
      </c>
      <c r="J24" s="17" t="s">
        <v>58</v>
      </c>
      <c r="K24" s="17" t="s">
        <v>26</v>
      </c>
    </row>
    <row r="25" spans="1:11" ht="22" customHeight="1" x14ac:dyDescent="0.2">
      <c r="A25" s="11" t="s">
        <v>37</v>
      </c>
      <c r="B25" s="11" t="s">
        <v>59</v>
      </c>
      <c r="C25" s="12">
        <v>56000</v>
      </c>
      <c r="D25" s="13">
        <v>44.4</v>
      </c>
      <c r="E25" s="14">
        <v>8.7499999999999994E-2</v>
      </c>
      <c r="F25" s="12">
        <v>19200</v>
      </c>
      <c r="G25" s="15">
        <v>47200</v>
      </c>
      <c r="H25" s="12">
        <v>4160</v>
      </c>
      <c r="I25" s="18" t="s">
        <v>24</v>
      </c>
      <c r="J25" s="17" t="s">
        <v>60</v>
      </c>
      <c r="K25" s="17" t="s">
        <v>26</v>
      </c>
    </row>
    <row r="26" spans="1:11" ht="24" customHeight="1" x14ac:dyDescent="0.2">
      <c r="A26" s="11" t="s">
        <v>37</v>
      </c>
      <c r="B26" s="11" t="s">
        <v>61</v>
      </c>
      <c r="C26" s="12">
        <v>50500</v>
      </c>
      <c r="D26" s="13">
        <v>39.200000000000003</v>
      </c>
      <c r="E26" s="14">
        <v>7.7499999999999999E-2</v>
      </c>
      <c r="F26" s="12">
        <v>20500</v>
      </c>
      <c r="G26" s="15">
        <v>71700</v>
      </c>
      <c r="H26" s="12">
        <v>2590</v>
      </c>
      <c r="I26" s="18" t="s">
        <v>24</v>
      </c>
      <c r="J26" s="17" t="s">
        <v>25</v>
      </c>
      <c r="K26" s="17" t="s">
        <v>26</v>
      </c>
    </row>
    <row r="27" spans="1:11" x14ac:dyDescent="0.2">
      <c r="A27" s="11" t="s">
        <v>37</v>
      </c>
      <c r="B27" s="11" t="s">
        <v>62</v>
      </c>
      <c r="C27" s="12">
        <v>46400</v>
      </c>
      <c r="D27" s="13">
        <v>40.9</v>
      </c>
      <c r="E27" s="14">
        <v>7.7499999999999999E-2</v>
      </c>
      <c r="F27" s="12">
        <v>17500</v>
      </c>
      <c r="G27" s="15">
        <v>68000</v>
      </c>
      <c r="H27" s="12">
        <v>2700</v>
      </c>
      <c r="I27" s="18" t="s">
        <v>24</v>
      </c>
      <c r="J27" s="17" t="s">
        <v>25</v>
      </c>
      <c r="K27" s="17" t="s">
        <v>26</v>
      </c>
    </row>
    <row r="28" spans="1:11" ht="28" x14ac:dyDescent="0.2">
      <c r="A28" s="11" t="s">
        <v>37</v>
      </c>
      <c r="B28" s="11" t="s">
        <v>63</v>
      </c>
      <c r="C28" s="12">
        <v>41200</v>
      </c>
      <c r="D28" s="13">
        <v>39.799999999999997</v>
      </c>
      <c r="E28" s="14">
        <v>8.7499999999999994E-2</v>
      </c>
      <c r="F28" s="12">
        <v>13300</v>
      </c>
      <c r="G28" s="15">
        <v>35100</v>
      </c>
      <c r="H28" s="12">
        <v>5220</v>
      </c>
      <c r="I28" s="18" t="s">
        <v>24</v>
      </c>
      <c r="J28" s="17" t="s">
        <v>64</v>
      </c>
      <c r="K28" s="17" t="s">
        <v>26</v>
      </c>
    </row>
    <row r="29" spans="1:11" ht="21" customHeight="1" x14ac:dyDescent="0.2">
      <c r="A29" s="11" t="s">
        <v>37</v>
      </c>
      <c r="B29" s="11" t="s">
        <v>65</v>
      </c>
      <c r="C29" s="12">
        <v>35500</v>
      </c>
      <c r="D29" s="13">
        <v>46.2</v>
      </c>
      <c r="E29" s="14">
        <v>7.7499999999999999E-2</v>
      </c>
      <c r="F29" s="12">
        <v>13100</v>
      </c>
      <c r="G29" s="15">
        <v>48500</v>
      </c>
      <c r="H29" s="12">
        <v>2900</v>
      </c>
      <c r="I29" s="18" t="s">
        <v>24</v>
      </c>
      <c r="J29" s="17" t="s">
        <v>25</v>
      </c>
      <c r="K29" s="17" t="s">
        <v>26</v>
      </c>
    </row>
    <row r="30" spans="1:11" ht="26" customHeight="1" x14ac:dyDescent="0.2">
      <c r="A30" s="11" t="s">
        <v>37</v>
      </c>
      <c r="B30" s="11" t="s">
        <v>66</v>
      </c>
      <c r="C30" s="12">
        <v>32600</v>
      </c>
      <c r="D30" s="13">
        <v>47.4</v>
      </c>
      <c r="E30" s="14">
        <v>7.7499999999999999E-2</v>
      </c>
      <c r="F30" s="12">
        <v>16500</v>
      </c>
      <c r="G30" s="15">
        <v>68600</v>
      </c>
      <c r="H30" s="12">
        <v>2350</v>
      </c>
      <c r="I30" s="18" t="s">
        <v>24</v>
      </c>
      <c r="J30" s="17" t="s">
        <v>25</v>
      </c>
      <c r="K30" s="17" t="s">
        <v>26</v>
      </c>
    </row>
    <row r="31" spans="1:11" x14ac:dyDescent="0.2">
      <c r="A31" s="11" t="s">
        <v>37</v>
      </c>
      <c r="B31" s="11" t="s">
        <v>67</v>
      </c>
      <c r="C31" s="12">
        <v>30400</v>
      </c>
      <c r="D31" s="13">
        <v>41.7</v>
      </c>
      <c r="E31" s="14">
        <v>7.7499999999999999E-2</v>
      </c>
      <c r="F31" s="12">
        <v>12100</v>
      </c>
      <c r="G31" s="15">
        <v>59700</v>
      </c>
      <c r="H31" s="12">
        <v>2370</v>
      </c>
      <c r="I31" s="18" t="s">
        <v>24</v>
      </c>
      <c r="J31" s="17" t="s">
        <v>25</v>
      </c>
      <c r="K31" s="17" t="s">
        <v>26</v>
      </c>
    </row>
    <row r="32" spans="1:11" ht="48" customHeight="1" x14ac:dyDescent="0.2">
      <c r="A32" s="11" t="s">
        <v>37</v>
      </c>
      <c r="B32" s="11" t="s">
        <v>68</v>
      </c>
      <c r="C32" s="12">
        <v>22600</v>
      </c>
      <c r="D32" s="13">
        <v>53.9</v>
      </c>
      <c r="E32" s="14">
        <v>7.7499999999999999E-2</v>
      </c>
      <c r="F32" s="12">
        <v>13600</v>
      </c>
      <c r="G32" s="15">
        <v>76300</v>
      </c>
      <c r="H32" s="12">
        <v>1390</v>
      </c>
      <c r="I32" s="18" t="s">
        <v>24</v>
      </c>
      <c r="J32" s="17" t="s">
        <v>69</v>
      </c>
      <c r="K32" s="17" t="s">
        <v>26</v>
      </c>
    </row>
    <row r="33" spans="1:11" ht="26" customHeight="1" x14ac:dyDescent="0.2">
      <c r="A33" s="11" t="s">
        <v>37</v>
      </c>
      <c r="B33" s="11" t="s">
        <v>70</v>
      </c>
      <c r="C33" s="12">
        <v>17100</v>
      </c>
      <c r="D33" s="13">
        <v>74.900000000000006</v>
      </c>
      <c r="E33" s="14">
        <v>7.7499999999999999E-2</v>
      </c>
      <c r="F33" s="12">
        <v>13300</v>
      </c>
      <c r="G33" s="15">
        <v>39100</v>
      </c>
      <c r="H33" s="12">
        <v>2440</v>
      </c>
      <c r="I33" s="18" t="s">
        <v>24</v>
      </c>
      <c r="J33" s="17" t="s">
        <v>25</v>
      </c>
      <c r="K33" s="17" t="s">
        <v>26</v>
      </c>
    </row>
    <row r="34" spans="1:11" ht="54" customHeight="1" x14ac:dyDescent="0.2">
      <c r="A34" s="11" t="s">
        <v>37</v>
      </c>
      <c r="B34" s="11" t="s">
        <v>71</v>
      </c>
      <c r="C34" s="12">
        <v>15100</v>
      </c>
      <c r="D34" s="13">
        <v>45.1</v>
      </c>
      <c r="E34" s="14">
        <v>8.7499999999999994E-2</v>
      </c>
      <c r="F34" s="12">
        <v>5210</v>
      </c>
      <c r="G34" s="15">
        <v>55000</v>
      </c>
      <c r="H34" s="12">
        <v>761</v>
      </c>
      <c r="I34" s="18" t="s">
        <v>24</v>
      </c>
      <c r="J34" s="17" t="s">
        <v>72</v>
      </c>
      <c r="K34" s="17" t="s">
        <v>26</v>
      </c>
    </row>
    <row r="35" spans="1:11" ht="27" customHeight="1" x14ac:dyDescent="0.2">
      <c r="A35" s="11" t="s">
        <v>37</v>
      </c>
      <c r="B35" s="11" t="s">
        <v>73</v>
      </c>
      <c r="C35" s="12">
        <v>5700</v>
      </c>
      <c r="D35" s="13">
        <v>53.6</v>
      </c>
      <c r="E35" s="14">
        <v>7.7499999999999999E-2</v>
      </c>
      <c r="F35" s="12">
        <v>1970</v>
      </c>
      <c r="G35" s="15">
        <v>63100</v>
      </c>
      <c r="H35" s="12">
        <v>449</v>
      </c>
      <c r="I35" s="18" t="s">
        <v>24</v>
      </c>
      <c r="J35" s="17" t="s">
        <v>25</v>
      </c>
      <c r="K35" s="17" t="s">
        <v>26</v>
      </c>
    </row>
  </sheetData>
  <autoFilter ref="A1:K35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9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46" customWidth="1"/>
    <col min="3" max="3" width="60" customWidth="1"/>
  </cols>
  <sheetData>
    <row r="1" spans="2:3" ht="38" x14ac:dyDescent="0.2">
      <c r="B1" s="21" t="s">
        <v>74</v>
      </c>
    </row>
    <row r="2" spans="2:3" ht="42" x14ac:dyDescent="0.2">
      <c r="B2" s="22" t="s">
        <v>75</v>
      </c>
    </row>
    <row r="4" spans="2:3" x14ac:dyDescent="0.2">
      <c r="B4" s="23" t="s">
        <v>76</v>
      </c>
    </row>
    <row r="5" spans="2:3" x14ac:dyDescent="0.2">
      <c r="B5" s="24" t="s">
        <v>77</v>
      </c>
      <c r="C5" s="24">
        <f>COUNTA(Cities!B2:B35)</f>
        <v>34</v>
      </c>
    </row>
    <row r="6" spans="2:3" x14ac:dyDescent="0.2">
      <c r="B6" s="24" t="s">
        <v>78</v>
      </c>
      <c r="C6" s="24">
        <f>COUNTIF(Cities!A2:A35,"Charter")</f>
        <v>10</v>
      </c>
    </row>
    <row r="7" spans="2:3" x14ac:dyDescent="0.2">
      <c r="B7" s="24" t="s">
        <v>79</v>
      </c>
      <c r="C7" s="24">
        <f>COUNTIF(Cities!A2:A35,"General Law")</f>
        <v>24</v>
      </c>
    </row>
    <row r="8" spans="2:3" x14ac:dyDescent="0.2">
      <c r="B8" s="24" t="s">
        <v>80</v>
      </c>
      <c r="C8" s="24">
        <f>COUNTIF(Cities!I2:I35,"Deficit / gap")</f>
        <v>5</v>
      </c>
    </row>
    <row r="9" spans="2:3" x14ac:dyDescent="0.2">
      <c r="B9" s="24" t="s">
        <v>81</v>
      </c>
      <c r="C9" s="24">
        <f>COUNTIF(Cities!I2:I35,"Balanced (structural pressure)")</f>
        <v>4</v>
      </c>
    </row>
    <row r="10" spans="2:3" x14ac:dyDescent="0.2">
      <c r="B10" s="24" t="s">
        <v>82</v>
      </c>
      <c r="C10" s="24">
        <f>COUNTIF(Cities!I2:I35,"Surplus")</f>
        <v>1</v>
      </c>
    </row>
    <row r="11" spans="2:3" x14ac:dyDescent="0.2">
      <c r="B11" s="24" t="s">
        <v>83</v>
      </c>
      <c r="C11" s="24">
        <f>COUNTIF(Cities!I2:I35,"No deficit")</f>
        <v>24</v>
      </c>
    </row>
    <row r="12" spans="2:3" x14ac:dyDescent="0.2">
      <c r="B12" s="24" t="s">
        <v>84</v>
      </c>
      <c r="C12" s="25">
        <f>AVERAGE(Cities!E2:E35)</f>
        <v>8.1323529411764697E-2</v>
      </c>
    </row>
    <row r="14" spans="2:3" x14ac:dyDescent="0.2">
      <c r="B14" s="23" t="s">
        <v>85</v>
      </c>
    </row>
    <row r="15" spans="2:3" ht="42" x14ac:dyDescent="0.2">
      <c r="B15" s="22" t="s">
        <v>86</v>
      </c>
    </row>
    <row r="16" spans="2:3" ht="28" x14ac:dyDescent="0.2">
      <c r="B16" s="22" t="s">
        <v>87</v>
      </c>
    </row>
    <row r="17" spans="2:2" ht="28" x14ac:dyDescent="0.2">
      <c r="B17" s="22" t="s">
        <v>88</v>
      </c>
    </row>
    <row r="18" spans="2:2" ht="28" x14ac:dyDescent="0.2">
      <c r="B18" s="22" t="s">
        <v>89</v>
      </c>
    </row>
    <row r="19" spans="2:2" ht="28" x14ac:dyDescent="0.2">
      <c r="B19" s="22" t="s">
        <v>90</v>
      </c>
    </row>
    <row r="20" spans="2:2" ht="28" x14ac:dyDescent="0.2">
      <c r="B20" s="22" t="s">
        <v>91</v>
      </c>
    </row>
    <row r="21" spans="2:2" ht="28" x14ac:dyDescent="0.2">
      <c r="B21" s="22" t="s">
        <v>92</v>
      </c>
    </row>
    <row r="22" spans="2:2" ht="28" x14ac:dyDescent="0.2">
      <c r="B22" s="22" t="s">
        <v>93</v>
      </c>
    </row>
    <row r="23" spans="2:2" ht="28" x14ac:dyDescent="0.2">
      <c r="B23" s="22" t="s">
        <v>94</v>
      </c>
    </row>
    <row r="25" spans="2:2" x14ac:dyDescent="0.2">
      <c r="B25" s="23" t="s">
        <v>95</v>
      </c>
    </row>
    <row r="26" spans="2:2" ht="56" x14ac:dyDescent="0.2">
      <c r="B26" s="22" t="s">
        <v>96</v>
      </c>
    </row>
    <row r="27" spans="2:2" ht="84" x14ac:dyDescent="0.2">
      <c r="B27" s="22" t="s">
        <v>97</v>
      </c>
    </row>
    <row r="28" spans="2:2" ht="98" x14ac:dyDescent="0.2">
      <c r="B28" s="22" t="s">
        <v>98</v>
      </c>
    </row>
    <row r="29" spans="2:2" ht="28" x14ac:dyDescent="0.2">
      <c r="B29" s="22" t="s">
        <v>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Cities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Saskia Kennedy</cp:lastModifiedBy>
  <cp:revision>0</cp:revision>
  <dcterms:created xsi:type="dcterms:W3CDTF">2026-07-11T03:41:51Z</dcterms:created>
  <dcterms:modified xsi:type="dcterms:W3CDTF">2026-07-11T04:13:25Z</dcterms:modified>
  <dc:language>en-US</dc:language>
</cp:coreProperties>
</file>